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<sst xmlns="http://schemas.openxmlformats.org/spreadsheetml/2006/main" count="267" uniqueCount="201">
  <si>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</si>
  <si>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</si>
  <si>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</si>
  <si>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</si>
  <si>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</si>
  <si>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</si>
  <si>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</si>
  <si>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</si>
  <si>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</si>
  <si>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</si>
  <si>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</si>
  <si>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</si>
  <si>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</si>
  <si>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</si>
  <si>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</si>
  <si>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</si>
  <si>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</si>
  <si>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</si>
  <si>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</si>
  <si>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</si>
  <si>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</si>
  <si>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</si>
  <si>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</si>
  <si>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</si>
  <si>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</si>
  <si>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</si>
  <si>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</si>
  <si>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</si>
  <si>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</si>
  <si>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</si>
  <si>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</si>
  <si>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</si>
  <si>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</si>
  <si>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</si>
  <si>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</si>
  <si>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</si>
  <si>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</si>
  <si>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</si>
  <si>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</si>
  <si>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</si>
  <si>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</si>
  <si>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</si>
  <si>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</si>
  <si>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</si>
  <si>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</si>
  <si>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</si>
  <si>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</si>
  <si>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</si>
  <si>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</si>
  <si>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</si>
  <si>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</si>
  <si>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</si>
  <si>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</si>
  <si>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</si>
  <si>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</si>
  <si>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</si>
  <si>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</si>
  <si>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</si>
  <si>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</si>
  <si>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</si>
  <si>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</si>
  <si>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</si>
  <si>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</si>
  <si>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</si>
  <si>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</si>
  <si>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</si>
  <si>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</si>
  <si>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</si>
  <si>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</si>
  <si>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</si>
  <si>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</si>
  <si>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</si>
  <si>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</si>
  <si>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</si>
  <si>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</si>
  <si>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</si>
  <si>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</si>
  <si>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</si>
  <si>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</si>
  <si>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</si>
  <si>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</si>
  <si>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</si>
  <si>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</si>
  <si>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</si>
  <si>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</si>
  <si>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</si>
  <si>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</si>
  <si>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</si>
  <si>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</si>
  <si>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</si>
  <si>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</si>
  <si>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</si>
  <si>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</si>
  <si>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</si>
  <si>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</si>
  <si>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</si>
  <si>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</si>
  <si>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</si>
  <si>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</si>
  <si>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</si>
  <si>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</si>
  <si>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</si>
  <si>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</si>
  <si>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</si>
  <si>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</si>
  <si>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</si>
  <si>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</si>
  <si>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</si>
  <si>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</si>
  <si>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</si>
  <si>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</si>
  <si>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</si>
  <si>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</si>
  <si>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</si>
  <si>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</si>
  <si>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</si>
  <si>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</si>
  <si>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</si>
  <si>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</si>
  <si>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</si>
  <si>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</si>
  <si>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</si>
  <si>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</si>
  <si>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</si>
  <si>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</si>
  <si>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</si>
  <si>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</si>
  <si>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</si>
  <si>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</si>
  <si>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</si>
  <si>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</si>
  <si>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</si>
  <si>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</si>
  <si>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</si>
  <si>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</si>
  <si>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</si>
  <si>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</si>
  <si>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</si>
  <si>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</si>
  <si>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</si>
  <si>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</si>
  <si>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</si>
  <si>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</si>
  <si>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</si>
  <si>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</si>
  <si>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</si>
  <si>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</si>
  <si>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</si>
  <si>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</si>
  <si>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</si>
  <si>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</si>
  <si>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</si>
  <si>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</si>
  <si>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</si>
  <si>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</si>
  <si>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</si>
  <si>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</si>
  <si>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</si>
  <si>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</si>
  <si>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</si>
  <si>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</si>
  <si>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</si>
  <si>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</si>
  <si>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</si>
  <si>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</si>
  <si>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</si>
  <si>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</si>
  <si>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</si>
  <si>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</si>
  <si>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</si>
  <si>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</si>
  <si>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</si>
  <si>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</si>
  <si>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</si>
  <si>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</si>
  <si>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</si>
  <si>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</si>
  <si>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</si>
  <si>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</si>
  <si>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</si>
  <si>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</si>
  <si>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</si>
  <si>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</si>
  <si>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</si>
  <si>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</si>
  <si>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</si>
  <si>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</si>
  <si>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</si>
  <si>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</si>
  <si>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</si>
  <si>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</si>
  <si>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</si>
  <si>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</si>
  <si>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</si>
  <si>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</si>
  <si>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В.І. Губко</t>
  </si>
  <si>
    <t>В.В. Тупиця</t>
  </si>
  <si>
    <t>(04352)2-39-67</t>
  </si>
  <si>
    <t>(04352)2-28-66</t>
  </si>
  <si>
    <t>inbox@bh.vn.court.gov.ua</t>
  </si>
  <si>
    <t>10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</si>
</sst>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&amp;LCF40A413&amp;C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284</v>
      </c>
      <c r="F6" s="90">
        <v>234</v>
      </c>
      <c r="G6" s="90">
        <v>8</v>
      </c>
      <c r="H6" s="90">
        <v>177</v>
      </c>
      <c r="I6" s="90" t="s">
        <v>183</v>
      </c>
      <c r="J6" s="90">
        <v>107</v>
      </c>
      <c r="K6" s="91">
        <v>11</v>
      </c>
      <c r="L6" s="101">
        <f>E6-F6</f>
        <v>50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991</v>
      </c>
      <c r="F7" s="90">
        <v>974</v>
      </c>
      <c r="G7" s="90">
        <v>1</v>
      </c>
      <c r="H7" s="90">
        <v>967</v>
      </c>
      <c r="I7" s="90">
        <v>870</v>
      </c>
      <c r="J7" s="90">
        <v>24</v>
      </c>
      <c r="K7" s="91"/>
      <c r="L7" s="101">
        <f>E7-F7</f>
        <v>17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134</v>
      </c>
      <c r="F9" s="90">
        <v>125</v>
      </c>
      <c r="G9" s="90"/>
      <c r="H9" s="90">
        <v>128</v>
      </c>
      <c r="I9" s="90">
        <v>103</v>
      </c>
      <c r="J9" s="90">
        <v>6</v>
      </c>
      <c r="K9" s="91"/>
      <c r="L9" s="101">
        <f>E9-F9</f>
        <v>9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>
        <v>1</v>
      </c>
      <c r="G12" s="90">
        <v>1</v>
      </c>
      <c r="H12" s="90">
        <v>2</v>
      </c>
      <c r="I12" s="90">
        <v>2</v>
      </c>
      <c r="J12" s="90">
        <v>1</v>
      </c>
      <c r="K12" s="91"/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2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1414</v>
      </c>
      <c r="F14" s="105">
        <f>SUM(F6:F13)</f>
        <v>1336</v>
      </c>
      <c r="G14" s="105">
        <f>SUM(G6:G13)</f>
        <v>10</v>
      </c>
      <c r="H14" s="105">
        <f>SUM(H6:H13)</f>
        <v>1276</v>
      </c>
      <c r="I14" s="105">
        <f>SUM(I6:I13)</f>
        <v>977</v>
      </c>
      <c r="J14" s="105">
        <f>SUM(J6:J13)</f>
        <v>138</v>
      </c>
      <c r="K14" s="105">
        <f>SUM(K6:K13)</f>
        <v>11</v>
      </c>
      <c r="L14" s="101">
        <f>E14-F14</f>
        <v>78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105</v>
      </c>
      <c r="F15" s="92">
        <v>104</v>
      </c>
      <c r="G15" s="92">
        <v>1</v>
      </c>
      <c r="H15" s="92">
        <v>104</v>
      </c>
      <c r="I15" s="92">
        <v>94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123</v>
      </c>
      <c r="F16" s="92">
        <v>94</v>
      </c>
      <c r="G16" s="92"/>
      <c r="H16" s="92">
        <v>102</v>
      </c>
      <c r="I16" s="92">
        <v>38</v>
      </c>
      <c r="J16" s="92">
        <v>21</v>
      </c>
      <c r="K16" s="91"/>
      <c r="L16" s="101">
        <f>E16-F16</f>
        <v>29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4</v>
      </c>
      <c r="F18" s="91">
        <v>4</v>
      </c>
      <c r="G18" s="91"/>
      <c r="H18" s="91">
        <v>4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139</v>
      </c>
      <c r="F22" s="91">
        <v>110</v>
      </c>
      <c r="G22" s="91">
        <v>1</v>
      </c>
      <c r="H22" s="91">
        <v>117</v>
      </c>
      <c r="I22" s="91">
        <v>40</v>
      </c>
      <c r="J22" s="91">
        <v>22</v>
      </c>
      <c r="K22" s="91"/>
      <c r="L22" s="101">
        <f>E22-F22</f>
        <v>29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15</v>
      </c>
      <c r="F23" s="91">
        <v>15</v>
      </c>
      <c r="G23" s="91"/>
      <c r="H23" s="91">
        <v>15</v>
      </c>
      <c r="I23" s="91">
        <v>11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1116</v>
      </c>
      <c r="F25" s="91">
        <v>1091</v>
      </c>
      <c r="G25" s="91">
        <v>2</v>
      </c>
      <c r="H25" s="91">
        <v>1030</v>
      </c>
      <c r="I25" s="91">
        <v>953</v>
      </c>
      <c r="J25" s="91">
        <v>86</v>
      </c>
      <c r="K25" s="91"/>
      <c r="L25" s="101">
        <f>E25-F25</f>
        <v>25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1158</v>
      </c>
      <c r="F26" s="91">
        <v>972</v>
      </c>
      <c r="G26" s="91">
        <v>6</v>
      </c>
      <c r="H26" s="91">
        <v>826</v>
      </c>
      <c r="I26" s="91">
        <v>685</v>
      </c>
      <c r="J26" s="91">
        <v>332</v>
      </c>
      <c r="K26" s="91">
        <v>21</v>
      </c>
      <c r="L26" s="101">
        <f>E26-F26</f>
        <v>186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146</v>
      </c>
      <c r="F27" s="91">
        <v>144</v>
      </c>
      <c r="G27" s="91">
        <v>2</v>
      </c>
      <c r="H27" s="91">
        <v>142</v>
      </c>
      <c r="I27" s="91">
        <v>133</v>
      </c>
      <c r="J27" s="91">
        <v>4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151</v>
      </c>
      <c r="F28" s="91">
        <v>133</v>
      </c>
      <c r="G28" s="91">
        <v>1</v>
      </c>
      <c r="H28" s="91">
        <v>126</v>
      </c>
      <c r="I28" s="91">
        <v>116</v>
      </c>
      <c r="J28" s="91">
        <v>25</v>
      </c>
      <c r="K28" s="91"/>
      <c r="L28" s="101">
        <f>E28-F28</f>
        <v>18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4</v>
      </c>
      <c r="I29" s="91">
        <v>4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4</v>
      </c>
      <c r="G32" s="91"/>
      <c r="H32" s="91">
        <v>4</v>
      </c>
      <c r="I32" s="91">
        <v>3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40</v>
      </c>
      <c r="F33" s="91">
        <v>40</v>
      </c>
      <c r="G33" s="91">
        <v>3</v>
      </c>
      <c r="H33" s="91">
        <v>35</v>
      </c>
      <c r="I33" s="91">
        <v>10</v>
      </c>
      <c r="J33" s="91">
        <v>5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3</v>
      </c>
      <c r="G35" s="91"/>
      <c r="H35" s="91">
        <v>1</v>
      </c>
      <c r="I35" s="91">
        <v>1</v>
      </c>
      <c r="J35" s="91">
        <v>2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1553</v>
      </c>
      <c r="F37" s="91">
        <v>1340</v>
      </c>
      <c r="G37" s="91">
        <v>12</v>
      </c>
      <c r="H37" s="91">
        <v>1098</v>
      </c>
      <c r="I37" s="91">
        <v>830</v>
      </c>
      <c r="J37" s="91">
        <v>455</v>
      </c>
      <c r="K37" s="91">
        <v>21</v>
      </c>
      <c r="L37" s="101">
        <f>E37-F37</f>
        <v>213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1600</v>
      </c>
      <c r="F38" s="91">
        <v>1539</v>
      </c>
      <c r="G38" s="91"/>
      <c r="H38" s="91">
        <v>1516</v>
      </c>
      <c r="I38" s="91" t="s">
        <v>183</v>
      </c>
      <c r="J38" s="91">
        <v>84</v>
      </c>
      <c r="K38" s="91"/>
      <c r="L38" s="101">
        <f>E38-F38</f>
        <v>61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9</v>
      </c>
      <c r="F39" s="91">
        <v>8</v>
      </c>
      <c r="G39" s="91"/>
      <c r="H39" s="91">
        <v>8</v>
      </c>
      <c r="I39" s="91" t="s">
        <v>183</v>
      </c>
      <c r="J39" s="91">
        <v>1</v>
      </c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62</v>
      </c>
      <c r="F40" s="91">
        <v>60</v>
      </c>
      <c r="G40" s="91"/>
      <c r="H40" s="91">
        <v>56</v>
      </c>
      <c r="I40" s="91">
        <v>16</v>
      </c>
      <c r="J40" s="91">
        <v>6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1662</v>
      </c>
      <c r="F41" s="91">
        <f aca="true" t="shared" si="0" ref="F41:K41">F38+F40</f>
        <v>1599</v>
      </c>
      <c r="G41" s="91">
        <f t="shared" si="0"/>
        <v>0</v>
      </c>
      <c r="H41" s="91">
        <f t="shared" si="0"/>
        <v>1572</v>
      </c>
      <c r="I41" s="91">
        <f>I40</f>
        <v>16</v>
      </c>
      <c r="J41" s="91">
        <f t="shared" si="0"/>
        <v>90</v>
      </c>
      <c r="K41" s="91">
        <f t="shared" si="0"/>
        <v>0</v>
      </c>
      <c r="L41" s="101">
        <f>E41-F41</f>
        <v>63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4768</v>
      </c>
      <c r="F42" s="91">
        <f aca="true" t="shared" si="1" ref="F42:K42">F14+F22+F37+F41</f>
        <v>4385</v>
      </c>
      <c r="G42" s="91">
        <f t="shared" si="1"/>
        <v>23</v>
      </c>
      <c r="H42" s="91">
        <f t="shared" si="1"/>
        <v>4063</v>
      </c>
      <c r="I42" s="91">
        <f t="shared" si="1"/>
        <v>1863</v>
      </c>
      <c r="J42" s="91">
        <f t="shared" si="1"/>
        <v>705</v>
      </c>
      <c r="K42" s="91">
        <f t="shared" si="1"/>
        <v>32</v>
      </c>
      <c r="L42" s="101">
        <f>E42-F42</f>
        <v>383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&amp;LCF40A413&amp;CФорма № 1-мзс, Підрозділ: Бершадський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105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4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152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47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27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8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93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&amp;LCF40A413&amp;CФорма № 1-мзс, Підрозділ: Бершадський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179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142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193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17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76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133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151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1223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330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6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9069905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4835243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8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1413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7869003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267906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1200</v>
      </c>
      <c r="F58" s="96">
        <v>66</v>
      </c>
      <c r="G58" s="96">
        <v>10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96</v>
      </c>
      <c r="F59" s="96">
        <v>21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860</v>
      </c>
      <c r="F60" s="96">
        <v>224</v>
      </c>
      <c r="G60" s="96">
        <v>11</v>
      </c>
      <c r="H60" s="96">
        <v>2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1560</v>
      </c>
      <c r="F61" s="96">
        <v>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&amp;LCF40A413&amp;CФорма № 1-мзс, Підрозділ: Бершадський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0.04539007092198582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0.07971014492753623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0.046153846153846156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0.9265678449258837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2031.5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2384</v>
      </c>
    </row>
    <row r="11" spans="1:4" ht="16.5" customHeight="1">
      <c r="A11" s="189" t="s">
        <v>68</v>
      </c>
      <c r="B11" s="191"/>
      <c r="C11" s="14">
        <v>9</v>
      </c>
      <c r="D11" s="94">
        <v>38</v>
      </c>
    </row>
    <row r="12" spans="1:4" ht="16.5" customHeight="1">
      <c r="A12" s="294" t="s">
        <v>113</v>
      </c>
      <c r="B12" s="294"/>
      <c r="C12" s="14">
        <v>10</v>
      </c>
      <c r="D12" s="94">
        <v>23</v>
      </c>
    </row>
    <row r="13" spans="1:4" ht="16.5" customHeight="1">
      <c r="A13" s="294" t="s">
        <v>33</v>
      </c>
      <c r="B13" s="294"/>
      <c r="C13" s="14">
        <v>11</v>
      </c>
      <c r="D13" s="94">
        <v>55</v>
      </c>
    </row>
    <row r="14" spans="1:4" ht="16.5" customHeight="1">
      <c r="A14" s="294" t="s">
        <v>114</v>
      </c>
      <c r="B14" s="294"/>
      <c r="C14" s="14">
        <v>12</v>
      </c>
      <c r="D14" s="94">
        <v>68</v>
      </c>
    </row>
    <row r="15" spans="1:4" ht="16.5" customHeight="1">
      <c r="A15" s="294" t="s">
        <v>118</v>
      </c>
      <c r="B15" s="294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&amp;LCF40A413&amp;CФорма № 1-мзс, Підрозділ: Бершадський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2017-03-20T11:40:40Z</cp:lastPrinted>
  <dcterms:created xsi:type="dcterms:W3CDTF">2004-04-20T14:33:35Z</dcterms:created>
  <dcterms:modified xsi:type="dcterms:W3CDTF">2018-01-22T06:54:51Z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9CBCE571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