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<sst xmlns="http://schemas.openxmlformats.org/spreadsheetml/2006/main" count="280" uniqueCount="211">
  <si>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</si>
  <si>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</si>
  <si>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</si>
  <si>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</si>
  <si>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</si>
  <si>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</si>
  <si>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</si>
  <si>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</si>
  <si>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</si>
  <si>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</si>
  <si>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</si>
  <si>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</si>
  <si>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</si>
  <si>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</si>
  <si>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</si>
  <si>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</si>
  <si>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</si>
  <si>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</si>
  <si>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</si>
  <si>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</si>
  <si>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</si>
  <si>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</si>
  <si>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</si>
  <si>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</si>
  <si>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</si>
  <si>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</si>
  <si>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</si>
  <si>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</si>
  <si>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</si>
  <si>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</si>
  <si>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</si>
  <si>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</si>
  <si>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</si>
  <si>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</si>
  <si>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</si>
  <si>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</si>
  <si>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</si>
  <si>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</si>
  <si>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</si>
  <si>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</si>
  <si>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</si>
  <si>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</si>
  <si>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</si>
  <si>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</si>
  <si>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</si>
  <si>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</si>
  <si>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</si>
  <si>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</si>
  <si>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</si>
  <si>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</si>
  <si>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</si>
  <si>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</si>
  <si>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</si>
  <si>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</si>
  <si>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</si>
  <si>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</si>
  <si>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</si>
  <si>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</si>
  <si>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</si>
  <si>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</si>
  <si>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</si>
  <si>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</si>
  <si>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</si>
  <si>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</si>
  <si>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</si>
  <si>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</si>
  <si>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</si>
  <si>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</si>
  <si>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</si>
  <si>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</si>
  <si>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</si>
  <si>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</si>
  <si>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</si>
  <si>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</si>
  <si>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</si>
  <si>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</si>
  <si>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</si>
  <si>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</si>
  <si>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</si>
  <si>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</si>
  <si>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</si>
  <si>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</si>
  <si>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</si>
  <si>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</si>
  <si>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</si>
  <si>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</si>
  <si>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</si>
  <si>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</si>
  <si>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</si>
  <si>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</si>
  <si>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</si>
  <si>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</si>
  <si>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</si>
  <si>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</si>
  <si>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</si>
  <si>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</si>
  <si>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</si>
  <si>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</si>
  <si>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</si>
  <si>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</si>
  <si>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</si>
  <si>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</si>
  <si>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</si>
  <si>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</si>
  <si>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</si>
  <si>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</si>
  <si>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</si>
  <si>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</si>
  <si>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</si>
  <si>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</si>
  <si>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</si>
  <si>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</si>
  <si>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</si>
  <si>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</si>
  <si>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</si>
  <si>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</si>
  <si>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</si>
  <si>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</si>
  <si>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</si>
  <si>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</si>
  <si>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</si>
  <si>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</si>
  <si>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</si>
  <si>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</si>
  <si>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</si>
  <si>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</si>
  <si>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</si>
  <si>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</si>
  <si>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</si>
  <si>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</si>
  <si>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</si>
  <si>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</si>
  <si>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</si>
  <si>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</si>
  <si>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</si>
  <si>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</si>
  <si>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</si>
  <si>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</si>
  <si>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</si>
  <si>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</si>
  <si>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</si>
  <si>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</si>
  <si>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</si>
  <si>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</si>
  <si>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</si>
  <si>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</si>
  <si>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</si>
  <si>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</si>
  <si>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</si>
  <si>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</si>
  <si>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</si>
  <si>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</si>
  <si>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</si>
  <si>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</si>
  <si>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</si>
  <si>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</si>
  <si>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</si>
  <si>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</si>
  <si>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</si>
  <si>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</si>
  <si>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</si>
  <si>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</si>
  <si>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</si>
  <si>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</si>
  <si>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</si>
  <si>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</si>
  <si>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</si>
  <si>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</si>
  <si>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</si>
  <si>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</si>
  <si>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</si>
  <si>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</si>
  <si>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</si>
  <si>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</si>
  <si>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</si>
  <si>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</si>
  <si>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</si>
  <si>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</si>
  <si>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</si>
  <si>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</si>
  <si>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</si>
  <si>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</si>
  <si>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</si>
  <si>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</si>
  <si>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</si>
  <si>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</si>
  <si>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</si>
  <si>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</si>
  <si>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</si>
  <si>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</si>
  <si>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</si>
  <si>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</si>
  <si>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</si>
  <si>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</si>
  <si>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</si>
  <si>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</si>
  <si>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</si>
  <si>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</si>
  <si>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</si>
  <si>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</si>
  <si>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</si>
  <si>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</si>
  <si>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Бершадський районний суд Вінницької області</t>
  </si>
  <si>
    <t>24400.м. Бершадь.вул. Шевченка 4</t>
  </si>
  <si>
    <t>Доручення судів України / іноземних судів</t>
  </si>
  <si>
    <t xml:space="preserve">Розглянуто справ судом присяжних </t>
  </si>
  <si>
    <t>Губко В.І.</t>
  </si>
  <si>
    <t>Тупиця В.В.</t>
  </si>
  <si>
    <t>(04352)2-28-66</t>
  </si>
  <si>
    <t>inbox@bh.vn.court.gov.ua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</si>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</sst>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&amp;LA95BE759&amp;C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304</v>
      </c>
      <c r="F6" s="90">
        <v>128</v>
      </c>
      <c r="G6" s="90">
        <v>3</v>
      </c>
      <c r="H6" s="90">
        <v>127</v>
      </c>
      <c r="I6" s="90" t="s">
        <v>172</v>
      </c>
      <c r="J6" s="90">
        <v>177</v>
      </c>
      <c r="K6" s="91">
        <v>45</v>
      </c>
      <c r="L6" s="101">
        <f>E6-F6</f>
        <v>176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748</v>
      </c>
      <c r="F7" s="90">
        <v>709</v>
      </c>
      <c r="G7" s="90"/>
      <c r="H7" s="90">
        <v>715</v>
      </c>
      <c r="I7" s="90">
        <v>647</v>
      </c>
      <c r="J7" s="90">
        <v>33</v>
      </c>
      <c r="K7" s="91"/>
      <c r="L7" s="101">
        <f>E7-F7</f>
        <v>39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73</v>
      </c>
      <c r="F9" s="90">
        <v>63</v>
      </c>
      <c r="G9" s="90"/>
      <c r="H9" s="90">
        <v>57</v>
      </c>
      <c r="I9" s="90">
        <v>34</v>
      </c>
      <c r="J9" s="90">
        <v>16</v>
      </c>
      <c r="K9" s="91"/>
      <c r="L9" s="101">
        <f>E9-F9</f>
        <v>10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58</v>
      </c>
      <c r="F12" s="90">
        <v>54</v>
      </c>
      <c r="G12" s="90"/>
      <c r="H12" s="90">
        <v>51</v>
      </c>
      <c r="I12" s="90">
        <v>25</v>
      </c>
      <c r="J12" s="90">
        <v>7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1186</v>
      </c>
      <c r="F15" s="104">
        <f>SUM(F6:F14)</f>
        <v>956</v>
      </c>
      <c r="G15" s="104">
        <f>SUM(G6:G14)</f>
        <v>3</v>
      </c>
      <c r="H15" s="104">
        <f>SUM(H6:H14)</f>
        <v>951</v>
      </c>
      <c r="I15" s="104">
        <f>SUM(I6:I14)</f>
        <v>707</v>
      </c>
      <c r="J15" s="104">
        <f>SUM(J6:J14)</f>
        <v>235</v>
      </c>
      <c r="K15" s="104">
        <f>SUM(K6:K14)</f>
        <v>46</v>
      </c>
      <c r="L15" s="101">
        <f>E15-F15</f>
        <v>230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25</v>
      </c>
      <c r="F16" s="92">
        <v>25</v>
      </c>
      <c r="G16" s="92"/>
      <c r="H16" s="92">
        <v>24</v>
      </c>
      <c r="I16" s="92">
        <v>19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29</v>
      </c>
      <c r="F17" s="92">
        <v>19</v>
      </c>
      <c r="G17" s="92"/>
      <c r="H17" s="92">
        <v>21</v>
      </c>
      <c r="I17" s="92">
        <v>16</v>
      </c>
      <c r="J17" s="92">
        <v>8</v>
      </c>
      <c r="K17" s="91"/>
      <c r="L17" s="101">
        <f>E17-F17</f>
        <v>10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35</v>
      </c>
      <c r="F24" s="91">
        <v>25</v>
      </c>
      <c r="G24" s="91"/>
      <c r="H24" s="91">
        <v>26</v>
      </c>
      <c r="I24" s="91">
        <v>16</v>
      </c>
      <c r="J24" s="91">
        <v>9</v>
      </c>
      <c r="K24" s="91"/>
      <c r="L24" s="101">
        <f>E24-F24</f>
        <v>10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15</v>
      </c>
      <c r="F25" s="91">
        <v>15</v>
      </c>
      <c r="G25" s="91"/>
      <c r="H25" s="91">
        <v>14</v>
      </c>
      <c r="I25" s="91">
        <v>9</v>
      </c>
      <c r="J25" s="91">
        <v>1</v>
      </c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413</v>
      </c>
      <c r="F27" s="91">
        <v>355</v>
      </c>
      <c r="G27" s="91">
        <v>1</v>
      </c>
      <c r="H27" s="91">
        <v>377</v>
      </c>
      <c r="I27" s="91">
        <v>331</v>
      </c>
      <c r="J27" s="91">
        <v>36</v>
      </c>
      <c r="K27" s="91"/>
      <c r="L27" s="101">
        <f>E27-F27</f>
        <v>58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682</v>
      </c>
      <c r="F28" s="91">
        <v>337</v>
      </c>
      <c r="G28" s="91">
        <v>2</v>
      </c>
      <c r="H28" s="91">
        <v>413</v>
      </c>
      <c r="I28" s="91">
        <v>316</v>
      </c>
      <c r="J28" s="91">
        <v>269</v>
      </c>
      <c r="K28" s="91">
        <v>24</v>
      </c>
      <c r="L28" s="101">
        <f>E28-F28</f>
        <v>345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57</v>
      </c>
      <c r="F29" s="91">
        <v>53</v>
      </c>
      <c r="G29" s="91"/>
      <c r="H29" s="91">
        <v>57</v>
      </c>
      <c r="I29" s="91">
        <v>51</v>
      </c>
      <c r="J29" s="91"/>
      <c r="K29" s="91"/>
      <c r="L29" s="101">
        <f>E29-F29</f>
        <v>4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74</v>
      </c>
      <c r="F30" s="91">
        <v>52</v>
      </c>
      <c r="G30" s="91">
        <v>1</v>
      </c>
      <c r="H30" s="91">
        <v>51</v>
      </c>
      <c r="I30" s="91">
        <v>49</v>
      </c>
      <c r="J30" s="91">
        <v>23</v>
      </c>
      <c r="K30" s="91"/>
      <c r="L30" s="101">
        <f>E30-F30</f>
        <v>22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4</v>
      </c>
      <c r="F31" s="91">
        <v>3</v>
      </c>
      <c r="G31" s="91"/>
      <c r="H31" s="91">
        <v>1</v>
      </c>
      <c r="I31" s="91"/>
      <c r="J31" s="91">
        <v>3</v>
      </c>
      <c r="K31" s="91"/>
      <c r="L31" s="101">
        <f>E31-F31</f>
        <v>1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>
        <v>2</v>
      </c>
      <c r="G32" s="91"/>
      <c r="H32" s="91">
        <v>2</v>
      </c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4</v>
      </c>
      <c r="F34" s="91">
        <v>4</v>
      </c>
      <c r="G34" s="91"/>
      <c r="H34" s="91">
        <v>3</v>
      </c>
      <c r="I34" s="91">
        <v>1</v>
      </c>
      <c r="J34" s="91">
        <v>1</v>
      </c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6</v>
      </c>
      <c r="F35" s="91">
        <v>3</v>
      </c>
      <c r="G35" s="91"/>
      <c r="H35" s="91">
        <v>3</v>
      </c>
      <c r="I35" s="91"/>
      <c r="J35" s="91">
        <v>3</v>
      </c>
      <c r="K35" s="91"/>
      <c r="L35" s="101">
        <f>E35-F35</f>
        <v>3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88</v>
      </c>
      <c r="F36" s="91">
        <v>79</v>
      </c>
      <c r="G36" s="91"/>
      <c r="H36" s="91">
        <v>75</v>
      </c>
      <c r="I36" s="91">
        <v>32</v>
      </c>
      <c r="J36" s="91">
        <v>13</v>
      </c>
      <c r="K36" s="91"/>
      <c r="L36" s="101">
        <f>E36-F36</f>
        <v>9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964</v>
      </c>
      <c r="F40" s="91">
        <v>580</v>
      </c>
      <c r="G40" s="91">
        <v>3</v>
      </c>
      <c r="H40" s="91">
        <v>614</v>
      </c>
      <c r="I40" s="91">
        <v>407</v>
      </c>
      <c r="J40" s="91">
        <v>350</v>
      </c>
      <c r="K40" s="91">
        <v>24</v>
      </c>
      <c r="L40" s="101">
        <f>E40-F40</f>
        <v>384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868</v>
      </c>
      <c r="F41" s="91">
        <v>736</v>
      </c>
      <c r="G41" s="91"/>
      <c r="H41" s="91">
        <v>656</v>
      </c>
      <c r="I41" s="91" t="s">
        <v>172</v>
      </c>
      <c r="J41" s="91">
        <v>212</v>
      </c>
      <c r="K41" s="91"/>
      <c r="L41" s="101">
        <f>E41-F41</f>
        <v>132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7</v>
      </c>
      <c r="F42" s="91">
        <v>5</v>
      </c>
      <c r="G42" s="91"/>
      <c r="H42" s="91">
        <v>4</v>
      </c>
      <c r="I42" s="91" t="s">
        <v>172</v>
      </c>
      <c r="J42" s="91">
        <v>3</v>
      </c>
      <c r="K42" s="91"/>
      <c r="L42" s="101">
        <f>E42-F42</f>
        <v>2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6</v>
      </c>
      <c r="F43" s="91">
        <v>4</v>
      </c>
      <c r="G43" s="91"/>
      <c r="H43" s="91">
        <v>6</v>
      </c>
      <c r="I43" s="91">
        <v>5</v>
      </c>
      <c r="J43" s="91"/>
      <c r="K43" s="91"/>
      <c r="L43" s="101">
        <f>E43-F43</f>
        <v>2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2</v>
      </c>
      <c r="F44" s="91">
        <v>1</v>
      </c>
      <c r="G44" s="91"/>
      <c r="H44" s="91">
        <v>1</v>
      </c>
      <c r="I44" s="91"/>
      <c r="J44" s="91">
        <v>1</v>
      </c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876</v>
      </c>
      <c r="F45" s="91">
        <f aca="true" t="shared" si="0" ref="F45:K45">F41+F43+F44</f>
        <v>741</v>
      </c>
      <c r="G45" s="91">
        <f t="shared" si="0"/>
        <v>0</v>
      </c>
      <c r="H45" s="91">
        <f t="shared" si="0"/>
        <v>663</v>
      </c>
      <c r="I45" s="91">
        <f>I43+I44</f>
        <v>5</v>
      </c>
      <c r="J45" s="91">
        <f t="shared" si="0"/>
        <v>213</v>
      </c>
      <c r="K45" s="91">
        <f t="shared" si="0"/>
        <v>0</v>
      </c>
      <c r="L45" s="101">
        <f>E45-F45</f>
        <v>135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3061</v>
      </c>
      <c r="F46" s="91">
        <f aca="true" t="shared" si="1" ref="F46:K46">F15+F24+F40+F45</f>
        <v>2302</v>
      </c>
      <c r="G46" s="91">
        <f t="shared" si="1"/>
        <v>6</v>
      </c>
      <c r="H46" s="91">
        <f t="shared" si="1"/>
        <v>2254</v>
      </c>
      <c r="I46" s="91">
        <f t="shared" si="1"/>
        <v>1135</v>
      </c>
      <c r="J46" s="91">
        <f t="shared" si="1"/>
        <v>807</v>
      </c>
      <c r="K46" s="91">
        <f t="shared" si="1"/>
        <v>70</v>
      </c>
      <c r="L46" s="101">
        <f>E46-F46</f>
        <v>759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&amp;LA95BE759&amp;CФорма № 1-мзс, Підрозділ: Бершадський районний суд Вінницької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3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173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5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13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34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34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12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16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109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8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44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2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83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48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38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14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8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29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2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2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93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58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56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30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15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&amp;LA95BE759&amp;CФорма № 1-мзс, Підрозділ: Бершадський районний суд Вінницької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127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81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40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36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4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5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6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476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59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13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4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16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6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35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2</v>
      </c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92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700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264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6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7681146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1135601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6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17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51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21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855</v>
      </c>
      <c r="F55" s="96">
        <v>86</v>
      </c>
      <c r="G55" s="96">
        <v>9</v>
      </c>
      <c r="H55" s="96">
        <v>1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18</v>
      </c>
      <c r="F56" s="96">
        <v>7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318</v>
      </c>
      <c r="F57" s="96">
        <v>254</v>
      </c>
      <c r="G57" s="96">
        <v>32</v>
      </c>
      <c r="H57" s="96">
        <v>9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652</v>
      </c>
      <c r="F58" s="96">
        <v>11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572</v>
      </c>
      <c r="G62" s="114">
        <v>4133915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209</v>
      </c>
      <c r="G63" s="113">
        <v>3545804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345</v>
      </c>
      <c r="G64" s="113">
        <v>585935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215</v>
      </c>
      <c r="G65" s="112">
        <v>104127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&amp;LA95BE759&amp;CФорма № 1-мзс, Підрозділ: Бершадський районний суд Вінницької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8.674101610904584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19.574468085106382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6.857142857142857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97.91485664639444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751.3333333333334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1020.3333333333334</v>
      </c>
    </row>
    <row r="11" spans="1:4" ht="16.5" customHeight="1">
      <c r="A11" s="202" t="s">
        <v>63</v>
      </c>
      <c r="B11" s="204"/>
      <c r="C11" s="14">
        <v>9</v>
      </c>
      <c r="D11" s="94">
        <v>60</v>
      </c>
    </row>
    <row r="12" spans="1:4" ht="16.5" customHeight="1">
      <c r="A12" s="311" t="s">
        <v>106</v>
      </c>
      <c r="B12" s="311"/>
      <c r="C12" s="14">
        <v>10</v>
      </c>
      <c r="D12" s="94">
        <v>33</v>
      </c>
    </row>
    <row r="13" spans="1:4" ht="16.5" customHeight="1">
      <c r="A13" s="311" t="s">
        <v>31</v>
      </c>
      <c r="B13" s="311"/>
      <c r="C13" s="14">
        <v>11</v>
      </c>
      <c r="D13" s="94">
        <v>78</v>
      </c>
    </row>
    <row r="14" spans="1:4" ht="16.5" customHeight="1">
      <c r="A14" s="311" t="s">
        <v>107</v>
      </c>
      <c r="B14" s="311"/>
      <c r="C14" s="14">
        <v>12</v>
      </c>
      <c r="D14" s="94">
        <v>135</v>
      </c>
    </row>
    <row r="15" spans="1:4" ht="16.5" customHeight="1">
      <c r="A15" s="311" t="s">
        <v>111</v>
      </c>
      <c r="B15" s="311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&amp;LA95BE759&amp;CФорма № 1-мзс, Підрозділ: Бершадський районний суд Вінницької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2018-03-28T07:45:37Z</cp:lastPrinted>
  <dcterms:created xsi:type="dcterms:W3CDTF">2004-04-20T14:33:35Z</dcterms:created>
  <dcterms:modified xsi:type="dcterms:W3CDTF">2019-07-17T12:29:10Z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1-мзс_00126_2.2019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BA523E31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